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94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14210" calcMode="manual"/>
</workbook>
</file>

<file path=xl/calcChain.xml><?xml version="1.0" encoding="utf-8"?>
<calcChain xmlns="http://schemas.openxmlformats.org/spreadsheetml/2006/main">
  <c r="J16" i="15"/>
  <c r="J45"/>
  <c r="J46"/>
  <c r="K16"/>
  <c r="K45"/>
  <c r="K46"/>
  <c r="D3" i="22"/>
  <c r="D4"/>
  <c r="D5"/>
  <c r="D6"/>
  <c r="D7"/>
  <c r="F16" i="15"/>
  <c r="F45"/>
  <c r="F46"/>
  <c r="H16"/>
  <c r="H45"/>
  <c r="H46"/>
  <c r="D8" i="22"/>
  <c r="D9"/>
  <c r="E16" i="15"/>
  <c r="E45"/>
  <c r="E46"/>
  <c r="D10" i="22"/>
  <c r="E57" i="9"/>
  <c r="F57"/>
  <c r="G57"/>
  <c r="H57"/>
  <c r="I57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/>
  <c r="G45"/>
  <c r="G46"/>
  <c r="L45"/>
  <c r="L46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<sst xmlns="http://schemas.openxmlformats.org/spreadsheetml/2006/main" count="287" uniqueCount="215">
  <si>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</si>
  <si>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</si>
  <si>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</si>
  <si>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</si>
  <si>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</si>
  <si>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</si>
  <si>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</si>
  <si>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</si>
  <si>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</si>
  <si>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</si>
  <si>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</si>
  <si>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</si>
  <si>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</si>
  <si>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</si>
  <si>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</si>
  <si>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</si>
  <si>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</si>
  <si>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</si>
  <si>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</si>
  <si>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</si>
  <si>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</si>
  <si>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</si>
  <si>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</si>
  <si>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</si>
  <si>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</si>
  <si>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</si>
  <si>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</si>
  <si>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</si>
  <si>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</si>
  <si>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</si>
  <si>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</si>
  <si>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</si>
  <si>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</si>
  <si>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</si>
  <si>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</si>
  <si>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</si>
  <si>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</si>
  <si>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</si>
  <si>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</si>
  <si>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</si>
  <si>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</si>
  <si>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</si>
  <si>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</si>
  <si>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</si>
  <si>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</si>
  <si>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</si>
  <si>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</si>
  <si>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</si>
  <si>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</si>
  <si>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</si>
  <si>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</si>
  <si>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</si>
  <si>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</si>
  <si>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</si>
  <si>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</si>
  <si>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</si>
  <si>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</si>
  <si>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</si>
  <si>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</si>
  <si>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</si>
  <si>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</si>
  <si>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</si>
  <si>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</si>
  <si>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</si>
  <si>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</si>
  <si>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</si>
  <si>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</si>
  <si>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</si>
  <si>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</si>
  <si>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</si>
  <si>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</si>
  <si>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</si>
  <si>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</si>
  <si>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</si>
  <si>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</si>
  <si>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</si>
  <si>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</si>
  <si>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</si>
  <si>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</si>
  <si>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</si>
  <si>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</si>
  <si>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</si>
  <si>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</si>
  <si>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</si>
  <si>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</si>
  <si>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</si>
  <si>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</si>
  <si>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</si>
  <si>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</si>
  <si>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</si>
  <si>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</si>
  <si>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</si>
  <si>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</si>
  <si>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</si>
  <si>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</si>
  <si>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</si>
  <si>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</si>
  <si>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</si>
  <si>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</si>
  <si>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</si>
  <si>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</si>
  <si>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</si>
  <si>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</si>
  <si>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</si>
  <si>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</si>
  <si>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</si>
  <si>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</si>
  <si>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</si>
  <si>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</si>
  <si>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</si>
  <si>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</si>
  <si>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</si>
  <si>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</si>
  <si>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</si>
  <si>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</si>
  <si>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</si>
  <si>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</si>
  <si>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</si>
  <si>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</si>
  <si>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</si>
  <si>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</si>
  <si>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</si>
  <si>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</si>
  <si>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</si>
  <si>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</si>
  <si>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</si>
  <si>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</si>
  <si>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</si>
  <si>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</si>
  <si>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</si>
  <si>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</si>
  <si>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</si>
  <si>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</si>
  <si>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</si>
  <si>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</si>
  <si>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</si>
  <si>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</si>
  <si>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</si>
  <si>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</si>
  <si>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</si>
  <si>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</si>
  <si>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</si>
  <si>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</si>
  <si>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</si>
  <si>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</si>
  <si>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</si>
  <si>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</si>
  <si>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</si>
  <si>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</si>
  <si>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</si>
  <si>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</si>
  <si>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</si>
  <si>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</si>
  <si>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</si>
  <si>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</si>
  <si>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</si>
  <si>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</si>
  <si>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</si>
  <si>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</si>
  <si>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</si>
  <si>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</si>
  <si>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</si>
  <si>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</si>
  <si>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</si>
  <si>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</si>
  <si>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</si>
  <si>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</si>
  <si>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</si>
  <si>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</si>
  <si>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</si>
  <si>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</si>
  <si>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</si>
  <si>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</si>
  <si>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</si>
  <si>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</si>
  <si>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</si>
  <si>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</si>
  <si>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</si>
  <si>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</si>
  <si>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</si>
  <si>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</si>
  <si>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</si>
  <si>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</si>
  <si>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</si>
  <si>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</si>
  <si>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</si>
  <si>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</si>
  <si>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</si>
  <si>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</si>
  <si>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</si>
  <si>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</si>
  <si>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</si>
  <si>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</si>
  <si>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</si>
  <si>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</si>
  <si>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</si>
  <si>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</si>
  <si>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</si>
  <si>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</si>
  <si>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</si>
  <si>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</si>
  <si>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</si>
  <si>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</si>
  <si>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</si>
  <si>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</si>
  <si>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</si>
  <si>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</si>
  <si>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</si>
  <si>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Бучацький районний суд Тернопільської області</t>
  </si>
  <si>
    <t>48400.м. Бучач.вул. Міцкевича 11</t>
  </si>
  <si>
    <t>Доручення судів України / іноземних судів</t>
  </si>
  <si>
    <t xml:space="preserve">Розглянуто справ судом присяжних </t>
  </si>
  <si>
    <t>А.С. Ляхович</t>
  </si>
  <si>
    <t>С.В. Гречинська</t>
  </si>
  <si>
    <t>14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</si>
</sst>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7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1:8" ht="14.25" customHeight="1">
      <c r="B4" s="145"/>
      <c r="C4" s="145"/>
      <c r="D4" s="145"/>
      <c r="E4" s="145"/>
      <c r="F4" s="145"/>
      <c r="G4" s="145"/>
      <c r="H4" s="145"/>
    </row>
    <row r="5" spans="1:8" ht="18.95" customHeight="1">
      <c r="B5" s="144"/>
      <c r="C5" s="144"/>
      <c r="D5" s="144"/>
      <c r="E5" s="144"/>
      <c r="F5" s="144"/>
      <c r="G5" s="144"/>
      <c r="H5" s="144"/>
    </row>
    <row r="6" spans="1:8" ht="18.95" customHeight="1">
      <c r="B6" s="12"/>
      <c r="C6" s="144" t="s">
        <v>207</v>
      </c>
      <c r="D6" s="144"/>
      <c r="E6" s="144"/>
      <c r="F6" s="144"/>
      <c r="G6" s="144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9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9" ht="12.75" customHeight="1">
      <c r="A18" s="34"/>
      <c r="B18" s="120" t="s">
        <v>19</v>
      </c>
      <c r="C18" s="121"/>
      <c r="D18" s="122"/>
      <c r="E18" s="128"/>
    </row>
    <row r="19" spans="1:9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9" ht="12.95" customHeight="1">
      <c r="A20" s="34"/>
      <c r="B20" s="125"/>
      <c r="C20" s="126"/>
      <c r="D20" s="127"/>
      <c r="E20" s="128"/>
      <c r="F20" s="118"/>
      <c r="G20" s="119"/>
      <c r="H20" s="119"/>
    </row>
    <row r="21" spans="1:9" ht="12.95" customHeight="1">
      <c r="A21" s="34"/>
      <c r="B21" s="25"/>
      <c r="C21" s="26"/>
      <c r="D21" s="34"/>
      <c r="E21" s="35"/>
      <c r="F21" s="118"/>
      <c r="G21" s="119"/>
      <c r="H21" s="11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9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9" ht="12.95" customHeight="1">
      <c r="A37" s="34"/>
      <c r="B37" s="134"/>
      <c r="C37" s="135"/>
      <c r="D37" s="135"/>
      <c r="E37" s="135"/>
      <c r="F37" s="135"/>
      <c r="G37" s="135"/>
      <c r="H37" s="136"/>
    </row>
    <row r="38" spans="1:9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9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&amp;C&amp;L9F4D61A3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72" t="s">
        <v>25</v>
      </c>
      <c r="C6" s="173"/>
      <c r="D6" s="39">
        <v>1</v>
      </c>
      <c r="E6" s="105">
        <v>153</v>
      </c>
      <c r="F6" s="105">
        <v>121</v>
      </c>
      <c r="G6" s="105">
        <v>1</v>
      </c>
      <c r="H6" s="105">
        <v>108</v>
      </c>
      <c r="I6" s="105" t="s">
        <v>206</v>
      </c>
      <c r="J6" s="105">
        <v>45</v>
      </c>
      <c r="K6" s="84">
        <v>10</v>
      </c>
      <c r="L6" s="91">
        <f t="shared" ref="L6:L46" si="0">E6-F6</f>
        <v>32</v>
      </c>
    </row>
    <row r="7" spans="1:12" s="4" customFormat="1" ht="24.75" customHeight="1">
      <c r="A7" s="166"/>
      <c r="B7" s="172" t="s">
        <v>124</v>
      </c>
      <c r="C7" s="173"/>
      <c r="D7" s="39">
        <v>2</v>
      </c>
      <c r="E7" s="105">
        <v>394</v>
      </c>
      <c r="F7" s="105">
        <v>390</v>
      </c>
      <c r="G7" s="105">
        <v>1</v>
      </c>
      <c r="H7" s="105">
        <v>382</v>
      </c>
      <c r="I7" s="105">
        <v>338</v>
      </c>
      <c r="J7" s="105">
        <v>12</v>
      </c>
      <c r="K7" s="84"/>
      <c r="L7" s="91">
        <f t="shared" si="0"/>
        <v>4</v>
      </c>
    </row>
    <row r="8" spans="1:12" s="4" customFormat="1" ht="24" customHeight="1">
      <c r="A8" s="166"/>
      <c r="B8" s="172" t="s">
        <v>29</v>
      </c>
      <c r="C8" s="173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6"/>
      <c r="B9" s="172" t="s">
        <v>28</v>
      </c>
      <c r="C9" s="173"/>
      <c r="D9" s="39">
        <v>4</v>
      </c>
      <c r="E9" s="105">
        <v>34</v>
      </c>
      <c r="F9" s="105">
        <v>33</v>
      </c>
      <c r="G9" s="105">
        <v>1</v>
      </c>
      <c r="H9" s="85">
        <v>34</v>
      </c>
      <c r="I9" s="105">
        <v>24</v>
      </c>
      <c r="J9" s="105"/>
      <c r="K9" s="84"/>
      <c r="L9" s="91">
        <f t="shared" si="0"/>
        <v>1</v>
      </c>
    </row>
    <row r="10" spans="1:12" s="4" customFormat="1" ht="27" customHeight="1">
      <c r="A10" s="166"/>
      <c r="B10" s="172" t="s">
        <v>173</v>
      </c>
      <c r="C10" s="173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66"/>
      <c r="B11" s="172" t="s">
        <v>125</v>
      </c>
      <c r="C11" s="173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6"/>
      <c r="B12" s="172" t="s">
        <v>192</v>
      </c>
      <c r="C12" s="173"/>
      <c r="D12" s="39">
        <v>7</v>
      </c>
      <c r="E12" s="105">
        <v>21</v>
      </c>
      <c r="F12" s="105">
        <v>21</v>
      </c>
      <c r="G12" s="105"/>
      <c r="H12" s="105">
        <v>19</v>
      </c>
      <c r="I12" s="105">
        <v>17</v>
      </c>
      <c r="J12" s="105">
        <v>2</v>
      </c>
      <c r="K12" s="84"/>
      <c r="L12" s="91">
        <f t="shared" si="0"/>
        <v>0</v>
      </c>
    </row>
    <row r="13" spans="1:12" s="4" customFormat="1" ht="15" customHeight="1">
      <c r="A13" s="166"/>
      <c r="B13" s="172" t="s">
        <v>123</v>
      </c>
      <c r="C13" s="173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/>
      <c r="L13" s="91">
        <f t="shared" si="0"/>
        <v>2</v>
      </c>
    </row>
    <row r="14" spans="1:12" s="4" customFormat="1" ht="26.25" customHeight="1">
      <c r="A14" s="166"/>
      <c r="B14" s="174" t="s">
        <v>194</v>
      </c>
      <c r="C14" s="175"/>
      <c r="D14" s="39">
        <v>9</v>
      </c>
      <c r="E14" s="112">
        <v>4</v>
      </c>
      <c r="F14" s="112">
        <v>4</v>
      </c>
      <c r="G14" s="112"/>
      <c r="H14" s="112">
        <v>4</v>
      </c>
      <c r="I14" s="112">
        <v>3</v>
      </c>
      <c r="J14" s="112"/>
      <c r="K14" s="94"/>
      <c r="L14" s="91">
        <f t="shared" si="0"/>
        <v>0</v>
      </c>
    </row>
    <row r="15" spans="1:12" s="4" customFormat="1" ht="15" customHeight="1">
      <c r="A15" s="166"/>
      <c r="B15" s="172" t="s">
        <v>203</v>
      </c>
      <c r="C15" s="173"/>
      <c r="D15" s="39">
        <v>10</v>
      </c>
      <c r="E15" s="112">
        <v>7</v>
      </c>
      <c r="F15" s="112">
        <v>7</v>
      </c>
      <c r="G15" s="112"/>
      <c r="H15" s="112">
        <v>5</v>
      </c>
      <c r="I15" s="112">
        <v>3</v>
      </c>
      <c r="J15" s="112">
        <v>2</v>
      </c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6">
        <f t="shared" ref="E16:K16" si="1">SUM(E6:E15)</f>
        <v>615</v>
      </c>
      <c r="F16" s="86">
        <f t="shared" si="1"/>
        <v>576</v>
      </c>
      <c r="G16" s="86">
        <f t="shared" si="1"/>
        <v>3</v>
      </c>
      <c r="H16" s="86">
        <f t="shared" si="1"/>
        <v>552</v>
      </c>
      <c r="I16" s="86">
        <f t="shared" si="1"/>
        <v>385</v>
      </c>
      <c r="J16" s="86">
        <f t="shared" si="1"/>
        <v>63</v>
      </c>
      <c r="K16" s="86">
        <f t="shared" si="1"/>
        <v>10</v>
      </c>
      <c r="L16" s="91">
        <f t="shared" si="0"/>
        <v>39</v>
      </c>
    </row>
    <row r="17" spans="1:12" ht="16.5" customHeight="1">
      <c r="A17" s="165" t="s">
        <v>58</v>
      </c>
      <c r="B17" s="157" t="s">
        <v>31</v>
      </c>
      <c r="C17" s="158"/>
      <c r="D17" s="39">
        <v>12</v>
      </c>
      <c r="E17" s="84">
        <v>52</v>
      </c>
      <c r="F17" s="84">
        <v>51</v>
      </c>
      <c r="G17" s="84">
        <v>15</v>
      </c>
      <c r="H17" s="84">
        <v>49</v>
      </c>
      <c r="I17" s="84">
        <v>39</v>
      </c>
      <c r="J17" s="84">
        <v>3</v>
      </c>
      <c r="K17" s="84"/>
      <c r="L17" s="91">
        <f t="shared" si="0"/>
        <v>1</v>
      </c>
    </row>
    <row r="18" spans="1:12" ht="13.5" customHeight="1">
      <c r="A18" s="166"/>
      <c r="B18" s="96"/>
      <c r="C18" s="97" t="s">
        <v>170</v>
      </c>
      <c r="D18" s="39">
        <v>13</v>
      </c>
      <c r="E18" s="84">
        <v>45</v>
      </c>
      <c r="F18" s="84">
        <v>39</v>
      </c>
      <c r="G18" s="84">
        <v>15</v>
      </c>
      <c r="H18" s="84">
        <v>40</v>
      </c>
      <c r="I18" s="84">
        <v>28</v>
      </c>
      <c r="J18" s="84">
        <v>5</v>
      </c>
      <c r="K18" s="84"/>
      <c r="L18" s="91">
        <f t="shared" si="0"/>
        <v>6</v>
      </c>
    </row>
    <row r="19" spans="1:12" ht="26.25" customHeight="1">
      <c r="A19" s="166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6"/>
      <c r="B20" s="172" t="s">
        <v>28</v>
      </c>
      <c r="C20" s="173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58</v>
      </c>
      <c r="F25" s="94">
        <v>52</v>
      </c>
      <c r="G25" s="94">
        <v>15</v>
      </c>
      <c r="H25" s="94">
        <v>50</v>
      </c>
      <c r="I25" s="94">
        <v>28</v>
      </c>
      <c r="J25" s="94">
        <v>8</v>
      </c>
      <c r="K25" s="94"/>
      <c r="L25" s="91">
        <f t="shared" si="0"/>
        <v>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60</v>
      </c>
      <c r="F26" s="84">
        <v>60</v>
      </c>
      <c r="G26" s="84"/>
      <c r="H26" s="84">
        <v>60</v>
      </c>
      <c r="I26" s="84">
        <v>51</v>
      </c>
      <c r="J26" s="84"/>
      <c r="K26" s="84"/>
      <c r="L26" s="91">
        <f t="shared" si="0"/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2</v>
      </c>
      <c r="J27" s="84"/>
      <c r="K27" s="84"/>
      <c r="L27" s="91">
        <f t="shared" si="0"/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482</v>
      </c>
      <c r="F28" s="84">
        <v>476</v>
      </c>
      <c r="G28" s="84">
        <v>1</v>
      </c>
      <c r="H28" s="84">
        <v>466</v>
      </c>
      <c r="I28" s="84">
        <v>440</v>
      </c>
      <c r="J28" s="84">
        <v>16</v>
      </c>
      <c r="K28" s="84"/>
      <c r="L28" s="91">
        <f t="shared" si="0"/>
        <v>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555</v>
      </c>
      <c r="F29" s="84">
        <v>443</v>
      </c>
      <c r="G29" s="84">
        <v>3</v>
      </c>
      <c r="H29" s="84">
        <v>449</v>
      </c>
      <c r="I29" s="84">
        <v>369</v>
      </c>
      <c r="J29" s="84">
        <v>106</v>
      </c>
      <c r="K29" s="84"/>
      <c r="L29" s="91">
        <f t="shared" si="0"/>
        <v>112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48</v>
      </c>
      <c r="F30" s="84">
        <v>48</v>
      </c>
      <c r="G30" s="84"/>
      <c r="H30" s="84">
        <v>48</v>
      </c>
      <c r="I30" s="84">
        <v>44</v>
      </c>
      <c r="J30" s="84"/>
      <c r="K30" s="84"/>
      <c r="L30" s="91">
        <f t="shared" si="0"/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53</v>
      </c>
      <c r="F31" s="84">
        <v>44</v>
      </c>
      <c r="G31" s="84"/>
      <c r="H31" s="84">
        <v>49</v>
      </c>
      <c r="I31" s="84">
        <v>44</v>
      </c>
      <c r="J31" s="84">
        <v>4</v>
      </c>
      <c r="K31" s="84"/>
      <c r="L31" s="91">
        <f t="shared" si="0"/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10</v>
      </c>
      <c r="F32" s="84">
        <v>7</v>
      </c>
      <c r="G32" s="84">
        <v>1</v>
      </c>
      <c r="H32" s="84">
        <v>8</v>
      </c>
      <c r="I32" s="84">
        <v>2</v>
      </c>
      <c r="J32" s="84">
        <v>2</v>
      </c>
      <c r="K32" s="84"/>
      <c r="L32" s="91">
        <f t="shared" si="0"/>
        <v>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1</v>
      </c>
      <c r="G33" s="84"/>
      <c r="H33" s="84">
        <v>1</v>
      </c>
      <c r="I33" s="84">
        <v>1</v>
      </c>
      <c r="J33" s="84">
        <v>2</v>
      </c>
      <c r="K33" s="84">
        <v>1</v>
      </c>
      <c r="L33" s="91">
        <f t="shared" si="0"/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2"/>
      <c r="B36" s="168" t="s">
        <v>130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62"/>
      <c r="B37" s="168" t="s">
        <v>35</v>
      </c>
      <c r="C37" s="169"/>
      <c r="D37" s="39">
        <v>32</v>
      </c>
      <c r="E37" s="84">
        <v>14</v>
      </c>
      <c r="F37" s="84">
        <v>14</v>
      </c>
      <c r="G37" s="84"/>
      <c r="H37" s="84">
        <v>14</v>
      </c>
      <c r="I37" s="84">
        <v>7</v>
      </c>
      <c r="J37" s="84"/>
      <c r="K37" s="84"/>
      <c r="L37" s="91">
        <f t="shared" si="0"/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</v>
      </c>
      <c r="F38" s="84">
        <v>2</v>
      </c>
      <c r="G38" s="84">
        <v>1</v>
      </c>
      <c r="H38" s="84">
        <v>2</v>
      </c>
      <c r="I38" s="84">
        <v>1</v>
      </c>
      <c r="J38" s="84">
        <v>1</v>
      </c>
      <c r="K38" s="84"/>
      <c r="L38" s="91">
        <f t="shared" si="0"/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750</v>
      </c>
      <c r="F40" s="94">
        <v>623</v>
      </c>
      <c r="G40" s="94">
        <v>5</v>
      </c>
      <c r="H40" s="94">
        <v>619</v>
      </c>
      <c r="I40" s="94">
        <v>479</v>
      </c>
      <c r="J40" s="94">
        <v>131</v>
      </c>
      <c r="K40" s="94">
        <v>1</v>
      </c>
      <c r="L40" s="91">
        <f t="shared" si="0"/>
        <v>127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881</v>
      </c>
      <c r="F41" s="84">
        <v>845</v>
      </c>
      <c r="G41" s="84">
        <v>1</v>
      </c>
      <c r="H41" s="84">
        <v>853</v>
      </c>
      <c r="I41" s="84" t="s">
        <v>206</v>
      </c>
      <c r="J41" s="84">
        <v>28</v>
      </c>
      <c r="K41" s="84"/>
      <c r="L41" s="91">
        <f t="shared" si="0"/>
        <v>36</v>
      </c>
    </row>
    <row r="42" spans="1:12" ht="16.5" customHeight="1">
      <c r="A42" s="149"/>
      <c r="B42" s="170" t="s">
        <v>47</v>
      </c>
      <c r="C42" s="171"/>
      <c r="D42" s="39">
        <v>37</v>
      </c>
      <c r="E42" s="84">
        <v>9</v>
      </c>
      <c r="F42" s="84">
        <v>9</v>
      </c>
      <c r="G42" s="84"/>
      <c r="H42" s="84">
        <v>9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6</v>
      </c>
      <c r="G43" s="84"/>
      <c r="H43" s="84">
        <v>6</v>
      </c>
      <c r="I43" s="84">
        <v>6</v>
      </c>
      <c r="J43" s="84"/>
      <c r="K43" s="84"/>
      <c r="L43" s="91">
        <f t="shared" si="0"/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888</v>
      </c>
      <c r="F45" s="84">
        <f>F41+F43+F44</f>
        <v>852</v>
      </c>
      <c r="G45" s="84">
        <f>G41+G43+G44</f>
        <v>1</v>
      </c>
      <c r="H45" s="84">
        <f>H41+H43+H44</f>
        <v>860</v>
      </c>
      <c r="I45" s="84">
        <f>I43+I44</f>
        <v>7</v>
      </c>
      <c r="J45" s="84">
        <f>J41+J43+J44</f>
        <v>28</v>
      </c>
      <c r="K45" s="84">
        <f>K41+K43+K44</f>
        <v>0</v>
      </c>
      <c r="L45" s="91">
        <f t="shared" si="0"/>
        <v>36</v>
      </c>
    </row>
    <row r="46" spans="1:12">
      <c r="A46" s="159" t="s">
        <v>196</v>
      </c>
      <c r="B46" s="159"/>
      <c r="C46" s="159"/>
      <c r="D46" s="39">
        <v>41</v>
      </c>
      <c r="E46" s="84">
        <f t="shared" ref="E46:K46" si="2">E16+E25+E40+E45</f>
        <v>2311</v>
      </c>
      <c r="F46" s="84">
        <f t="shared" si="2"/>
        <v>2103</v>
      </c>
      <c r="G46" s="84">
        <f t="shared" si="2"/>
        <v>24</v>
      </c>
      <c r="H46" s="84">
        <f t="shared" si="2"/>
        <v>2081</v>
      </c>
      <c r="I46" s="84">
        <f t="shared" si="2"/>
        <v>899</v>
      </c>
      <c r="J46" s="84">
        <f t="shared" si="2"/>
        <v>230</v>
      </c>
      <c r="K46" s="84">
        <f t="shared" si="2"/>
        <v>11</v>
      </c>
      <c r="L46" s="91">
        <f t="shared" si="0"/>
        <v>208</v>
      </c>
    </row>
    <row r="47" spans="1:12">
      <c r="A47" s="41"/>
      <c r="B47" s="42"/>
      <c r="C47" s="42"/>
    </row>
  </sheetData>
  <mergeCells count="47">
    <mergeCell ref="B8:C8"/>
    <mergeCell ref="B13:C13"/>
    <mergeCell ref="B9:C9"/>
    <mergeCell ref="B11:C11"/>
    <mergeCell ref="B12:C12"/>
    <mergeCell ref="B14:C14"/>
    <mergeCell ref="B17:C17"/>
    <mergeCell ref="B20:C20"/>
    <mergeCell ref="A5:C5"/>
    <mergeCell ref="B15:C15"/>
    <mergeCell ref="B10:C10"/>
    <mergeCell ref="A6:A16"/>
    <mergeCell ref="B6:C6"/>
    <mergeCell ref="B7:C7"/>
    <mergeCell ref="B34:C34"/>
    <mergeCell ref="B36:C36"/>
    <mergeCell ref="B37:C37"/>
    <mergeCell ref="B42:C42"/>
    <mergeCell ref="B35:C35"/>
    <mergeCell ref="B33:C33"/>
    <mergeCell ref="A17:A25"/>
    <mergeCell ref="B26:C26"/>
    <mergeCell ref="B28:C28"/>
    <mergeCell ref="B22:C22"/>
    <mergeCell ref="B24:C24"/>
    <mergeCell ref="B23:C23"/>
    <mergeCell ref="B21:C21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&amp;R2&amp;C&amp;R2&amp;L9F4D61A3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1" t="s">
        <v>138</v>
      </c>
      <c r="B1" s="231"/>
      <c r="C1" s="231"/>
      <c r="D1" s="231"/>
      <c r="E1" s="40"/>
      <c r="F1" s="44"/>
    </row>
    <row r="2" spans="1:7" ht="22.5" customHeight="1">
      <c r="A2" s="209" t="s">
        <v>4</v>
      </c>
      <c r="B2" s="209"/>
      <c r="C2" s="209"/>
      <c r="D2" s="209"/>
      <c r="E2" s="209"/>
      <c r="F2" s="8" t="s">
        <v>37</v>
      </c>
      <c r="G2" s="8" t="s">
        <v>5</v>
      </c>
    </row>
    <row r="3" spans="1:7" ht="17.25" customHeight="1">
      <c r="A3" s="199" t="s">
        <v>41</v>
      </c>
      <c r="B3" s="217" t="s">
        <v>197</v>
      </c>
      <c r="C3" s="217"/>
      <c r="D3" s="217"/>
      <c r="E3" s="217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6</v>
      </c>
    </row>
    <row r="5" spans="1:7" ht="17.25" customHeight="1">
      <c r="A5" s="200"/>
      <c r="B5" s="214" t="s">
        <v>71</v>
      </c>
      <c r="C5" s="215"/>
      <c r="D5" s="215"/>
      <c r="E5" s="216"/>
      <c r="F5" s="69">
        <v>3</v>
      </c>
      <c r="G5" s="84">
        <v>41</v>
      </c>
    </row>
    <row r="6" spans="1:7" ht="17.25" customHeight="1">
      <c r="A6" s="200"/>
      <c r="B6" s="210" t="s">
        <v>66</v>
      </c>
      <c r="C6" s="207" t="s">
        <v>67</v>
      </c>
      <c r="D6" s="207"/>
      <c r="E6" s="207"/>
      <c r="F6" s="69">
        <v>4</v>
      </c>
      <c r="G6" s="84">
        <v>1</v>
      </c>
    </row>
    <row r="7" spans="1:7" ht="25.5" customHeight="1">
      <c r="A7" s="200"/>
      <c r="B7" s="219"/>
      <c r="C7" s="207" t="s">
        <v>68</v>
      </c>
      <c r="D7" s="207"/>
      <c r="E7" s="207"/>
      <c r="F7" s="69">
        <v>5</v>
      </c>
      <c r="G7" s="84">
        <v>1</v>
      </c>
    </row>
    <row r="8" spans="1:7" ht="18.75" customHeight="1">
      <c r="A8" s="200"/>
      <c r="B8" s="219"/>
      <c r="C8" s="210" t="s">
        <v>69</v>
      </c>
      <c r="D8" s="207" t="s">
        <v>70</v>
      </c>
      <c r="E8" s="207"/>
      <c r="F8" s="69">
        <v>6</v>
      </c>
      <c r="G8" s="84">
        <v>8</v>
      </c>
    </row>
    <row r="9" spans="1:7" ht="18.75" customHeight="1">
      <c r="A9" s="200"/>
      <c r="B9" s="219"/>
      <c r="C9" s="210"/>
      <c r="D9" s="207" t="s">
        <v>56</v>
      </c>
      <c r="E9" s="207"/>
      <c r="F9" s="69">
        <v>7</v>
      </c>
      <c r="G9" s="84">
        <v>7</v>
      </c>
    </row>
    <row r="10" spans="1:7" ht="18.75" customHeight="1">
      <c r="A10" s="200"/>
      <c r="B10" s="219"/>
      <c r="C10" s="210"/>
      <c r="D10" s="207" t="s">
        <v>57</v>
      </c>
      <c r="E10" s="207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8" t="s">
        <v>75</v>
      </c>
      <c r="C13" s="204" t="s">
        <v>76</v>
      </c>
      <c r="D13" s="205"/>
      <c r="E13" s="206"/>
      <c r="F13" s="69">
        <v>11</v>
      </c>
      <c r="G13" s="84">
        <v>8</v>
      </c>
    </row>
    <row r="14" spans="1:7" ht="12" customHeight="1">
      <c r="A14" s="200"/>
      <c r="B14" s="218"/>
      <c r="C14" s="207" t="s">
        <v>77</v>
      </c>
      <c r="D14" s="207"/>
      <c r="E14" s="207"/>
      <c r="F14" s="69">
        <v>12</v>
      </c>
      <c r="G14" s="84">
        <v>134</v>
      </c>
    </row>
    <row r="15" spans="1:7" ht="12" customHeight="1">
      <c r="A15" s="200"/>
      <c r="B15" s="218"/>
      <c r="C15" s="207" t="s">
        <v>83</v>
      </c>
      <c r="D15" s="207"/>
      <c r="E15" s="207"/>
      <c r="F15" s="69">
        <v>13</v>
      </c>
      <c r="G15" s="84">
        <v>1</v>
      </c>
    </row>
    <row r="16" spans="1:7" ht="12" customHeight="1">
      <c r="A16" s="200"/>
      <c r="B16" s="218"/>
      <c r="C16" s="208" t="s">
        <v>78</v>
      </c>
      <c r="D16" s="208"/>
      <c r="E16" s="208"/>
      <c r="F16" s="69">
        <v>14</v>
      </c>
      <c r="G16" s="84">
        <v>1</v>
      </c>
    </row>
    <row r="17" spans="1:7" ht="12" customHeight="1">
      <c r="A17" s="200"/>
      <c r="B17" s="218"/>
      <c r="C17" s="208" t="s">
        <v>79</v>
      </c>
      <c r="D17" s="208"/>
      <c r="E17" s="208"/>
      <c r="F17" s="69">
        <v>15</v>
      </c>
      <c r="G17" s="84">
        <v>13</v>
      </c>
    </row>
    <row r="18" spans="1:7" ht="12" customHeight="1">
      <c r="A18" s="200"/>
      <c r="B18" s="218"/>
      <c r="C18" s="207" t="s">
        <v>80</v>
      </c>
      <c r="D18" s="207"/>
      <c r="E18" s="207"/>
      <c r="F18" s="69">
        <v>16</v>
      </c>
      <c r="G18" s="84">
        <v>75</v>
      </c>
    </row>
    <row r="19" spans="1:7" ht="12" customHeight="1">
      <c r="A19" s="200"/>
      <c r="B19" s="218"/>
      <c r="C19" s="207" t="s">
        <v>81</v>
      </c>
      <c r="D19" s="207"/>
      <c r="E19" s="207"/>
      <c r="F19" s="69">
        <v>17</v>
      </c>
      <c r="G19" s="84"/>
    </row>
    <row r="20" spans="1:7" ht="12" customHeight="1">
      <c r="A20" s="200"/>
      <c r="B20" s="218"/>
      <c r="C20" s="208" t="s">
        <v>82</v>
      </c>
      <c r="D20" s="208"/>
      <c r="E20" s="208"/>
      <c r="F20" s="69">
        <v>18</v>
      </c>
      <c r="G20" s="84">
        <v>225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3" t="s">
        <v>58</v>
      </c>
      <c r="B28" s="193" t="s">
        <v>197</v>
      </c>
      <c r="C28" s="194"/>
      <c r="D28" s="194"/>
      <c r="E28" s="195"/>
      <c r="F28" s="69">
        <v>26</v>
      </c>
      <c r="G28" s="86">
        <v>1</v>
      </c>
    </row>
    <row r="29" spans="1:7" ht="27" customHeight="1">
      <c r="A29" s="234"/>
      <c r="B29" s="211" t="s">
        <v>48</v>
      </c>
      <c r="C29" s="212"/>
      <c r="D29" s="212"/>
      <c r="E29" s="213"/>
      <c r="F29" s="69">
        <v>27</v>
      </c>
      <c r="G29" s="84">
        <v>2</v>
      </c>
    </row>
    <row r="30" spans="1:7" ht="12" customHeight="1">
      <c r="A30" s="234"/>
      <c r="B30" s="181" t="s">
        <v>63</v>
      </c>
      <c r="C30" s="224" t="s">
        <v>49</v>
      </c>
      <c r="D30" s="225"/>
      <c r="E30" s="226"/>
      <c r="F30" s="69">
        <v>28</v>
      </c>
      <c r="G30" s="84">
        <v>2</v>
      </c>
    </row>
    <row r="31" spans="1:7" ht="12" customHeight="1">
      <c r="A31" s="234"/>
      <c r="B31" s="181"/>
      <c r="C31" s="182" t="s">
        <v>50</v>
      </c>
      <c r="D31" s="183" t="s">
        <v>51</v>
      </c>
      <c r="E31" s="185"/>
      <c r="F31" s="69">
        <v>29</v>
      </c>
      <c r="G31" s="84"/>
    </row>
    <row r="32" spans="1:7" ht="12" customHeight="1">
      <c r="A32" s="234"/>
      <c r="B32" s="181"/>
      <c r="C32" s="182"/>
      <c r="D32" s="183" t="s">
        <v>52</v>
      </c>
      <c r="E32" s="185"/>
      <c r="F32" s="69">
        <v>30</v>
      </c>
      <c r="G32" s="84">
        <v>2</v>
      </c>
    </row>
    <row r="33" spans="1:9" ht="12" customHeight="1">
      <c r="A33" s="234"/>
      <c r="B33" s="181"/>
      <c r="C33" s="183" t="s">
        <v>53</v>
      </c>
      <c r="D33" s="184"/>
      <c r="E33" s="185"/>
      <c r="F33" s="69">
        <v>31</v>
      </c>
      <c r="G33" s="84"/>
    </row>
    <row r="34" spans="1:9" ht="12" customHeight="1">
      <c r="A34" s="234"/>
      <c r="B34" s="181"/>
      <c r="C34" s="183" t="s">
        <v>54</v>
      </c>
      <c r="D34" s="184"/>
      <c r="E34" s="185"/>
      <c r="F34" s="69">
        <v>32</v>
      </c>
      <c r="G34" s="84"/>
    </row>
    <row r="35" spans="1:9" ht="12" customHeight="1">
      <c r="A35" s="234"/>
      <c r="B35" s="181" t="s">
        <v>64</v>
      </c>
      <c r="C35" s="183" t="s">
        <v>55</v>
      </c>
      <c r="D35" s="184"/>
      <c r="E35" s="185"/>
      <c r="F35" s="69">
        <v>33</v>
      </c>
      <c r="G35" s="84">
        <v>1</v>
      </c>
    </row>
    <row r="36" spans="1:9" ht="12" customHeight="1">
      <c r="A36" s="234"/>
      <c r="B36" s="181"/>
      <c r="C36" s="183" t="s">
        <v>56</v>
      </c>
      <c r="D36" s="184"/>
      <c r="E36" s="185"/>
      <c r="F36" s="69">
        <v>34</v>
      </c>
      <c r="G36" s="84"/>
    </row>
    <row r="37" spans="1:9" ht="12" customHeight="1">
      <c r="A37" s="234"/>
      <c r="B37" s="181"/>
      <c r="C37" s="183" t="s">
        <v>57</v>
      </c>
      <c r="D37" s="184"/>
      <c r="E37" s="185"/>
      <c r="F37" s="69">
        <v>35</v>
      </c>
      <c r="G37" s="84"/>
    </row>
    <row r="38" spans="1:9" ht="12" customHeight="1">
      <c r="A38" s="234"/>
      <c r="B38" s="196" t="s">
        <v>65</v>
      </c>
      <c r="C38" s="197"/>
      <c r="D38" s="197"/>
      <c r="E38" s="198"/>
      <c r="F38" s="69">
        <v>36</v>
      </c>
      <c r="G38" s="84"/>
    </row>
    <row r="39" spans="1:9" ht="12" customHeight="1">
      <c r="A39" s="234"/>
      <c r="B39" s="190" t="s">
        <v>131</v>
      </c>
      <c r="C39" s="186" t="s">
        <v>132</v>
      </c>
      <c r="D39" s="187"/>
      <c r="E39" s="188"/>
      <c r="F39" s="69">
        <v>37</v>
      </c>
      <c r="G39" s="84"/>
    </row>
    <row r="40" spans="1:9" ht="12" customHeight="1">
      <c r="A40" s="234"/>
      <c r="B40" s="191"/>
      <c r="C40" s="186" t="s">
        <v>133</v>
      </c>
      <c r="D40" s="187"/>
      <c r="E40" s="188"/>
      <c r="F40" s="69">
        <v>38</v>
      </c>
      <c r="G40" s="84"/>
    </row>
    <row r="41" spans="1:9" ht="12" customHeight="1">
      <c r="A41" s="234"/>
      <c r="B41" s="191"/>
      <c r="C41" s="186" t="s">
        <v>134</v>
      </c>
      <c r="D41" s="187"/>
      <c r="E41" s="188"/>
      <c r="F41" s="69">
        <v>39</v>
      </c>
      <c r="G41" s="84"/>
    </row>
    <row r="42" spans="1:9" ht="12" customHeight="1">
      <c r="A42" s="234"/>
      <c r="B42" s="191"/>
      <c r="C42" s="186" t="s">
        <v>135</v>
      </c>
      <c r="D42" s="187"/>
      <c r="E42" s="188"/>
      <c r="F42" s="69">
        <v>40</v>
      </c>
      <c r="G42" s="84"/>
    </row>
    <row r="43" spans="1:9" ht="12" customHeight="1">
      <c r="A43" s="235"/>
      <c r="B43" s="192"/>
      <c r="C43" s="186" t="s">
        <v>175</v>
      </c>
      <c r="D43" s="187"/>
      <c r="E43" s="188"/>
      <c r="F43" s="69">
        <v>41</v>
      </c>
      <c r="G43" s="84"/>
    </row>
    <row r="44" spans="1:9" ht="12.75" customHeight="1">
      <c r="A44" s="227" t="s">
        <v>59</v>
      </c>
      <c r="B44" s="193" t="s">
        <v>197</v>
      </c>
      <c r="C44" s="194"/>
      <c r="D44" s="194"/>
      <c r="E44" s="195"/>
      <c r="F44" s="69">
        <v>42</v>
      </c>
      <c r="G44" s="94">
        <v>6</v>
      </c>
      <c r="I44" s="93"/>
    </row>
    <row r="45" spans="1:9" ht="27" customHeight="1">
      <c r="A45" s="228"/>
      <c r="B45" s="230" t="s">
        <v>48</v>
      </c>
      <c r="C45" s="230"/>
      <c r="D45" s="230"/>
      <c r="E45" s="230"/>
      <c r="F45" s="69">
        <v>43</v>
      </c>
      <c r="G45" s="84">
        <v>54</v>
      </c>
    </row>
    <row r="46" spans="1:9" ht="12" customHeight="1">
      <c r="A46" s="228"/>
      <c r="B46" s="181" t="s">
        <v>63</v>
      </c>
      <c r="C46" s="189" t="s">
        <v>49</v>
      </c>
      <c r="D46" s="189"/>
      <c r="E46" s="189"/>
      <c r="F46" s="69">
        <v>44</v>
      </c>
      <c r="G46" s="84">
        <v>26</v>
      </c>
    </row>
    <row r="47" spans="1:9" ht="12" customHeight="1">
      <c r="A47" s="228"/>
      <c r="B47" s="181"/>
      <c r="C47" s="182" t="s">
        <v>50</v>
      </c>
      <c r="D47" s="179" t="s">
        <v>51</v>
      </c>
      <c r="E47" s="179"/>
      <c r="F47" s="69">
        <v>45</v>
      </c>
      <c r="G47" s="106"/>
    </row>
    <row r="48" spans="1:9" ht="12" customHeight="1">
      <c r="A48" s="228"/>
      <c r="B48" s="181"/>
      <c r="C48" s="182"/>
      <c r="D48" s="179" t="s">
        <v>52</v>
      </c>
      <c r="E48" s="179"/>
      <c r="F48" s="69">
        <v>46</v>
      </c>
      <c r="G48" s="84">
        <v>26</v>
      </c>
    </row>
    <row r="49" spans="1:7" ht="12" customHeight="1">
      <c r="A49" s="228"/>
      <c r="B49" s="181"/>
      <c r="C49" s="179" t="s">
        <v>53</v>
      </c>
      <c r="D49" s="179"/>
      <c r="E49" s="179"/>
      <c r="F49" s="69">
        <v>47</v>
      </c>
      <c r="G49" s="84"/>
    </row>
    <row r="50" spans="1:7" ht="12" customHeight="1">
      <c r="A50" s="228"/>
      <c r="B50" s="181"/>
      <c r="C50" s="179" t="s">
        <v>54</v>
      </c>
      <c r="D50" s="179"/>
      <c r="E50" s="179"/>
      <c r="F50" s="69">
        <v>48</v>
      </c>
      <c r="G50" s="84">
        <v>1</v>
      </c>
    </row>
    <row r="51" spans="1:7" ht="12" customHeight="1">
      <c r="A51" s="228"/>
      <c r="B51" s="181" t="s">
        <v>64</v>
      </c>
      <c r="C51" s="179" t="s">
        <v>55</v>
      </c>
      <c r="D51" s="179"/>
      <c r="E51" s="179"/>
      <c r="F51" s="69">
        <v>49</v>
      </c>
      <c r="G51" s="84">
        <v>12</v>
      </c>
    </row>
    <row r="52" spans="1:7" ht="12" customHeight="1">
      <c r="A52" s="228"/>
      <c r="B52" s="181"/>
      <c r="C52" s="179" t="s">
        <v>56</v>
      </c>
      <c r="D52" s="179"/>
      <c r="E52" s="179"/>
      <c r="F52" s="69">
        <v>50</v>
      </c>
      <c r="G52" s="84">
        <v>2</v>
      </c>
    </row>
    <row r="53" spans="1:7" ht="12" customHeight="1">
      <c r="A53" s="228"/>
      <c r="B53" s="181"/>
      <c r="C53" s="179" t="s">
        <v>57</v>
      </c>
      <c r="D53" s="179"/>
      <c r="E53" s="179"/>
      <c r="F53" s="69">
        <v>51</v>
      </c>
      <c r="G53" s="84">
        <v>2</v>
      </c>
    </row>
    <row r="54" spans="1:7" ht="12" customHeight="1">
      <c r="A54" s="228"/>
      <c r="B54" s="232" t="s">
        <v>65</v>
      </c>
      <c r="C54" s="232"/>
      <c r="D54" s="232"/>
      <c r="E54" s="232"/>
      <c r="F54" s="69">
        <v>52</v>
      </c>
      <c r="G54" s="84"/>
    </row>
    <row r="55" spans="1:7" ht="12" customHeight="1">
      <c r="A55" s="228"/>
      <c r="B55" s="190" t="s">
        <v>131</v>
      </c>
      <c r="C55" s="180" t="s">
        <v>132</v>
      </c>
      <c r="D55" s="180"/>
      <c r="E55" s="180"/>
      <c r="F55" s="69">
        <v>53</v>
      </c>
      <c r="G55" s="84"/>
    </row>
    <row r="56" spans="1:7" ht="12" customHeight="1">
      <c r="A56" s="228"/>
      <c r="B56" s="191"/>
      <c r="C56" s="180" t="s">
        <v>133</v>
      </c>
      <c r="D56" s="180"/>
      <c r="E56" s="180"/>
      <c r="F56" s="69">
        <v>54</v>
      </c>
      <c r="G56" s="84"/>
    </row>
    <row r="57" spans="1:7" ht="12" customHeight="1">
      <c r="A57" s="228"/>
      <c r="B57" s="191"/>
      <c r="C57" s="180" t="s">
        <v>134</v>
      </c>
      <c r="D57" s="180"/>
      <c r="E57" s="180"/>
      <c r="F57" s="69">
        <v>55</v>
      </c>
      <c r="G57" s="84"/>
    </row>
    <row r="58" spans="1:7" ht="12" customHeight="1">
      <c r="A58" s="228"/>
      <c r="B58" s="191"/>
      <c r="C58" s="180" t="s">
        <v>135</v>
      </c>
      <c r="D58" s="180"/>
      <c r="E58" s="180"/>
      <c r="F58" s="69">
        <v>56</v>
      </c>
      <c r="G58" s="84"/>
    </row>
    <row r="59" spans="1:7" ht="12" customHeight="1">
      <c r="A59" s="229"/>
      <c r="B59" s="192"/>
      <c r="C59" s="186" t="s">
        <v>175</v>
      </c>
      <c r="D59" s="187"/>
      <c r="E59" s="188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C53:E53"/>
    <mergeCell ref="C59:E59"/>
    <mergeCell ref="B55:B59"/>
    <mergeCell ref="C55:E55"/>
    <mergeCell ref="C56:E56"/>
    <mergeCell ref="C57:E57"/>
    <mergeCell ref="B13:B20"/>
    <mergeCell ref="B6:B10"/>
    <mergeCell ref="C51:E51"/>
    <mergeCell ref="C52:E52"/>
    <mergeCell ref="B11:D12"/>
    <mergeCell ref="C20:E20"/>
    <mergeCell ref="B21:B27"/>
    <mergeCell ref="C30:E30"/>
    <mergeCell ref="C41:E41"/>
    <mergeCell ref="C35:E35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17:E17"/>
    <mergeCell ref="C18:E18"/>
    <mergeCell ref="C42:E42"/>
    <mergeCell ref="C36:E36"/>
    <mergeCell ref="B28:E28"/>
    <mergeCell ref="C40:E40"/>
    <mergeCell ref="C37:E37"/>
    <mergeCell ref="B38:E38"/>
    <mergeCell ref="D47:E4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&amp;R3&amp;C&amp;R3&amp;L9F4D61A3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231" t="s">
        <v>139</v>
      </c>
      <c r="B1" s="231"/>
      <c r="C1" s="231"/>
      <c r="D1" s="231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3" t="s">
        <v>142</v>
      </c>
      <c r="C3" s="194"/>
      <c r="D3" s="194"/>
      <c r="E3" s="194"/>
      <c r="F3" s="194"/>
      <c r="G3" s="195"/>
      <c r="H3" s="10">
        <v>1</v>
      </c>
      <c r="I3" s="86">
        <v>108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65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5" t="s">
        <v>6</v>
      </c>
      <c r="C14" s="256"/>
      <c r="D14" s="256"/>
      <c r="E14" s="256"/>
      <c r="F14" s="256"/>
      <c r="G14" s="257"/>
      <c r="H14" s="10">
        <v>12</v>
      </c>
      <c r="I14" s="86"/>
    </row>
    <row r="15" spans="1:9" ht="15" customHeight="1">
      <c r="A15" s="242"/>
      <c r="B15" s="255" t="s">
        <v>40</v>
      </c>
      <c r="C15" s="256"/>
      <c r="D15" s="256"/>
      <c r="E15" s="256"/>
      <c r="F15" s="256"/>
      <c r="G15" s="257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113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4" t="s">
        <v>164</v>
      </c>
      <c r="C24" s="215"/>
      <c r="D24" s="215"/>
      <c r="E24" s="215"/>
      <c r="F24" s="215"/>
      <c r="G24" s="216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2" t="s">
        <v>94</v>
      </c>
      <c r="E25" s="253"/>
      <c r="F25" s="253"/>
      <c r="G25" s="254"/>
      <c r="H25" s="10">
        <v>23</v>
      </c>
      <c r="I25" s="86"/>
    </row>
    <row r="26" spans="1:9" ht="16.5" customHeight="1">
      <c r="A26" s="242"/>
      <c r="B26" s="262"/>
      <c r="C26" s="262"/>
      <c r="D26" s="252" t="s">
        <v>95</v>
      </c>
      <c r="E26" s="253"/>
      <c r="F26" s="253"/>
      <c r="G26" s="254"/>
      <c r="H26" s="10">
        <v>24</v>
      </c>
      <c r="I26" s="86"/>
    </row>
    <row r="27" spans="1:9" ht="16.5" customHeight="1">
      <c r="A27" s="242"/>
      <c r="B27" s="262"/>
      <c r="C27" s="262"/>
      <c r="D27" s="252" t="s">
        <v>198</v>
      </c>
      <c r="E27" s="253"/>
      <c r="F27" s="253"/>
      <c r="G27" s="254"/>
      <c r="H27" s="10">
        <v>25</v>
      </c>
      <c r="I27" s="86">
        <v>6</v>
      </c>
    </row>
    <row r="28" spans="1:9" ht="14.25" customHeight="1">
      <c r="A28" s="242"/>
      <c r="B28" s="261" t="s">
        <v>93</v>
      </c>
      <c r="C28" s="261"/>
      <c r="D28" s="211" t="s">
        <v>60</v>
      </c>
      <c r="E28" s="212"/>
      <c r="F28" s="212"/>
      <c r="G28" s="213"/>
      <c r="H28" s="10">
        <v>26</v>
      </c>
      <c r="I28" s="84">
        <v>54</v>
      </c>
    </row>
    <row r="29" spans="1:9" ht="14.25" customHeight="1">
      <c r="A29" s="242"/>
      <c r="B29" s="261"/>
      <c r="C29" s="261"/>
      <c r="D29" s="211" t="s">
        <v>61</v>
      </c>
      <c r="E29" s="212"/>
      <c r="F29" s="212"/>
      <c r="G29" s="213"/>
      <c r="H29" s="10">
        <v>27</v>
      </c>
      <c r="I29" s="84">
        <v>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10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10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10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10" ht="27" customHeight="1">
      <c r="A36" s="242"/>
      <c r="B36" s="214" t="s">
        <v>163</v>
      </c>
      <c r="C36" s="215"/>
      <c r="D36" s="215"/>
      <c r="E36" s="215"/>
      <c r="F36" s="215"/>
      <c r="G36" s="216"/>
      <c r="H36" s="10">
        <v>34</v>
      </c>
      <c r="I36" s="84">
        <v>5</v>
      </c>
    </row>
    <row r="37" spans="1:10" ht="12.75" customHeight="1">
      <c r="A37" s="314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153</v>
      </c>
      <c r="J37" s="114"/>
    </row>
    <row r="38" spans="1:10" ht="12.75" customHeight="1">
      <c r="A38" s="315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53</v>
      </c>
    </row>
    <row r="39" spans="1:10" ht="15" customHeight="1">
      <c r="A39" s="315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43</v>
      </c>
    </row>
    <row r="40" spans="1:10" ht="15" customHeight="1">
      <c r="A40" s="315"/>
      <c r="B40" s="261" t="s">
        <v>93</v>
      </c>
      <c r="C40" s="261"/>
      <c r="D40" s="211" t="s">
        <v>60</v>
      </c>
      <c r="E40" s="212"/>
      <c r="F40" s="212"/>
      <c r="G40" s="213"/>
      <c r="H40" s="10">
        <v>38</v>
      </c>
      <c r="I40" s="84">
        <v>649</v>
      </c>
    </row>
    <row r="41" spans="1:10" ht="15" customHeight="1">
      <c r="A41" s="315"/>
      <c r="B41" s="261"/>
      <c r="C41" s="261"/>
      <c r="D41" s="211" t="s">
        <v>61</v>
      </c>
      <c r="E41" s="212"/>
      <c r="F41" s="212"/>
      <c r="G41" s="213"/>
      <c r="H41" s="10">
        <v>39</v>
      </c>
      <c r="I41" s="84">
        <v>101</v>
      </c>
    </row>
    <row r="42" spans="1:10" ht="15" customHeight="1">
      <c r="A42" s="315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10" ht="15" customHeight="1">
      <c r="A43" s="315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/>
    </row>
    <row r="44" spans="1:10" ht="15" customHeight="1">
      <c r="A44" s="315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10" ht="15" customHeight="1">
      <c r="A45" s="315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10" ht="15" customHeight="1">
      <c r="A46" s="315"/>
      <c r="B46" s="193" t="s">
        <v>155</v>
      </c>
      <c r="C46" s="194"/>
      <c r="D46" s="194"/>
      <c r="E46" s="194"/>
      <c r="F46" s="194"/>
      <c r="G46" s="195"/>
      <c r="H46" s="10">
        <v>44</v>
      </c>
      <c r="I46" s="84">
        <v>8</v>
      </c>
    </row>
    <row r="47" spans="1:10" ht="15" customHeight="1">
      <c r="A47" s="315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10" ht="15" customHeight="1">
      <c r="A48" s="315"/>
      <c r="B48" s="239" t="s">
        <v>145</v>
      </c>
      <c r="C48" s="240"/>
      <c r="D48" s="240"/>
      <c r="E48" s="240"/>
      <c r="F48" s="240"/>
      <c r="G48" s="241"/>
      <c r="H48" s="10">
        <v>46</v>
      </c>
      <c r="I48" s="84"/>
    </row>
    <row r="49" spans="1:9" ht="24.75" customHeight="1">
      <c r="A49" s="316"/>
      <c r="B49" s="214" t="s">
        <v>163</v>
      </c>
      <c r="C49" s="215"/>
      <c r="D49" s="215"/>
      <c r="E49" s="215"/>
      <c r="F49" s="215"/>
      <c r="G49" s="216"/>
      <c r="H49" s="10">
        <v>47</v>
      </c>
      <c r="I49" s="84">
        <v>13</v>
      </c>
    </row>
    <row r="50" spans="1:9" ht="13.5" customHeight="1">
      <c r="A50" s="317" t="s">
        <v>46</v>
      </c>
      <c r="B50" s="317"/>
      <c r="C50" s="317"/>
      <c r="D50" s="317"/>
      <c r="E50" s="317"/>
      <c r="F50" s="317"/>
      <c r="G50" s="317"/>
      <c r="H50" s="317"/>
      <c r="I50" s="317"/>
    </row>
    <row r="51" spans="1:9" ht="14.25" customHeight="1">
      <c r="A51" s="293" t="s">
        <v>182</v>
      </c>
      <c r="B51" s="294"/>
      <c r="C51" s="294"/>
      <c r="D51" s="294"/>
      <c r="E51" s="294"/>
      <c r="F51" s="294"/>
      <c r="G51" s="295"/>
      <c r="H51" s="113">
        <v>48</v>
      </c>
      <c r="I51" s="87">
        <v>4</v>
      </c>
    </row>
    <row r="52" spans="1:9" ht="14.25" customHeight="1">
      <c r="A52" s="318" t="s">
        <v>183</v>
      </c>
      <c r="B52" s="319"/>
      <c r="C52" s="319"/>
      <c r="D52" s="319"/>
      <c r="E52" s="319"/>
      <c r="F52" s="319"/>
      <c r="G52" s="320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7" t="s">
        <v>165</v>
      </c>
      <c r="B55" s="288"/>
      <c r="C55" s="288"/>
      <c r="D55" s="289"/>
      <c r="E55" s="321" t="s">
        <v>161</v>
      </c>
      <c r="F55" s="322"/>
      <c r="G55" s="322"/>
      <c r="H55" s="322"/>
      <c r="I55" s="323"/>
    </row>
    <row r="56" spans="1:9" ht="45" customHeight="1">
      <c r="A56" s="290"/>
      <c r="B56" s="291"/>
      <c r="C56" s="291"/>
      <c r="D56" s="292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1882</v>
      </c>
      <c r="F57" s="115">
        <f>F58+F61+F62+F63</f>
        <v>190</v>
      </c>
      <c r="G57" s="115">
        <f>G58+G61+G62+G63</f>
        <v>7</v>
      </c>
      <c r="H57" s="115">
        <f>H58+H61+H62+H63</f>
        <v>2</v>
      </c>
      <c r="I57" s="115">
        <f>I58+I61+I62+I63</f>
        <v>0</v>
      </c>
    </row>
    <row r="58" spans="1:9" ht="13.5" customHeight="1">
      <c r="A58" s="179" t="s">
        <v>103</v>
      </c>
      <c r="B58" s="179"/>
      <c r="C58" s="179"/>
      <c r="D58" s="179"/>
      <c r="E58" s="94">
        <v>528</v>
      </c>
      <c r="F58" s="94">
        <v>22</v>
      </c>
      <c r="G58" s="94">
        <v>1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84</v>
      </c>
      <c r="F59" s="86">
        <v>22</v>
      </c>
      <c r="G59" s="86">
        <v>1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382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36</v>
      </c>
      <c r="F61" s="84">
        <v>14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470</v>
      </c>
      <c r="F62" s="84">
        <v>142</v>
      </c>
      <c r="G62" s="84">
        <v>6</v>
      </c>
      <c r="H62" s="84">
        <v>1</v>
      </c>
      <c r="I62" s="84"/>
    </row>
    <row r="63" spans="1:9" ht="13.5" customHeight="1">
      <c r="A63" s="179" t="s">
        <v>108</v>
      </c>
      <c r="B63" s="179"/>
      <c r="C63" s="179"/>
      <c r="D63" s="179"/>
      <c r="E63" s="84">
        <v>848</v>
      </c>
      <c r="F63" s="84">
        <v>12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07" t="s">
        <v>185</v>
      </c>
      <c r="B65" s="307"/>
      <c r="C65" s="307"/>
      <c r="D65" s="307"/>
      <c r="E65" s="307"/>
      <c r="F65" s="307"/>
      <c r="G65" s="307"/>
      <c r="H65" s="308"/>
      <c r="I65" s="308"/>
    </row>
    <row r="66" spans="1:9" ht="24">
      <c r="A66" s="309" t="s">
        <v>150</v>
      </c>
      <c r="B66" s="310"/>
      <c r="C66" s="310"/>
      <c r="D66" s="310"/>
      <c r="E66" s="310"/>
      <c r="F66" s="99" t="s">
        <v>5</v>
      </c>
      <c r="G66" s="100" t="s">
        <v>114</v>
      </c>
      <c r="H66" s="101"/>
      <c r="I66" s="101"/>
    </row>
    <row r="67" spans="1:9" ht="15" customHeight="1">
      <c r="A67" s="311" t="s">
        <v>186</v>
      </c>
      <c r="B67" s="312"/>
      <c r="C67" s="312"/>
      <c r="D67" s="312"/>
      <c r="E67" s="313"/>
      <c r="F67" s="107">
        <v>699</v>
      </c>
      <c r="G67" s="108">
        <v>2975002</v>
      </c>
      <c r="H67" s="101"/>
      <c r="I67" s="101"/>
    </row>
    <row r="68" spans="1:9" ht="12.75" customHeight="1">
      <c r="A68" s="306" t="s">
        <v>187</v>
      </c>
      <c r="B68" s="300" t="s">
        <v>188</v>
      </c>
      <c r="C68" s="301"/>
      <c r="D68" s="301"/>
      <c r="E68" s="302"/>
      <c r="F68" s="109">
        <v>244</v>
      </c>
      <c r="G68" s="88">
        <v>2410127</v>
      </c>
      <c r="H68" s="102"/>
      <c r="I68" s="103"/>
    </row>
    <row r="69" spans="1:9">
      <c r="A69" s="306"/>
      <c r="B69" s="300" t="s">
        <v>189</v>
      </c>
      <c r="C69" s="301"/>
      <c r="D69" s="301"/>
      <c r="E69" s="302"/>
      <c r="F69" s="109">
        <v>455</v>
      </c>
      <c r="G69" s="88">
        <v>564875</v>
      </c>
      <c r="H69" s="102"/>
      <c r="I69" s="103"/>
    </row>
    <row r="70" spans="1:9" ht="15.75" customHeight="1">
      <c r="A70" s="296" t="s">
        <v>190</v>
      </c>
      <c r="B70" s="303" t="s">
        <v>113</v>
      </c>
      <c r="C70" s="304"/>
      <c r="D70" s="304"/>
      <c r="E70" s="305"/>
      <c r="F70" s="110">
        <v>276</v>
      </c>
      <c r="G70" s="108">
        <v>138821</v>
      </c>
      <c r="H70" s="102"/>
      <c r="I70" s="103"/>
    </row>
    <row r="71" spans="1:9">
      <c r="A71" s="296"/>
      <c r="B71" s="297" t="s">
        <v>191</v>
      </c>
      <c r="C71" s="298"/>
      <c r="D71" s="298"/>
      <c r="E71" s="299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65:I65"/>
    <mergeCell ref="A66:E66"/>
    <mergeCell ref="A67:E67"/>
    <mergeCell ref="A63:D63"/>
    <mergeCell ref="A62:D62"/>
    <mergeCell ref="B46:G46"/>
    <mergeCell ref="B47:G47"/>
    <mergeCell ref="A58:D58"/>
    <mergeCell ref="A60:D60"/>
    <mergeCell ref="A37:A49"/>
    <mergeCell ref="A70:A71"/>
    <mergeCell ref="B71:E71"/>
    <mergeCell ref="B68:E68"/>
    <mergeCell ref="B69:E69"/>
    <mergeCell ref="B70:E70"/>
    <mergeCell ref="A68:A69"/>
    <mergeCell ref="A55:D56"/>
    <mergeCell ref="B48:G48"/>
    <mergeCell ref="B43:C44"/>
    <mergeCell ref="D44:G44"/>
    <mergeCell ref="A51:G51"/>
    <mergeCell ref="D43:G43"/>
    <mergeCell ref="B45:G45"/>
    <mergeCell ref="A50:I50"/>
    <mergeCell ref="A52:G52"/>
    <mergeCell ref="E55:I55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22:G22"/>
    <mergeCell ref="B24:G24"/>
    <mergeCell ref="B15:G15"/>
    <mergeCell ref="B16:G16"/>
    <mergeCell ref="B17:G17"/>
    <mergeCell ref="B12:G12"/>
    <mergeCell ref="B14:G14"/>
    <mergeCell ref="A2:G2"/>
    <mergeCell ref="C9:G9"/>
    <mergeCell ref="B10:G10"/>
    <mergeCell ref="B11:G11"/>
    <mergeCell ref="A25:A36"/>
    <mergeCell ref="D25:G25"/>
    <mergeCell ref="B18:G18"/>
    <mergeCell ref="D27:G27"/>
    <mergeCell ref="B23:G23"/>
    <mergeCell ref="D29:G29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&amp;R4&amp;C&amp;R4&amp;L9F4D61A3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30" t="s">
        <v>176</v>
      </c>
      <c r="B3" s="230"/>
      <c r="C3" s="10">
        <v>1</v>
      </c>
      <c r="D3" s="111">
        <f ca="1">IF('розділ 1 '!J46&lt;&gt;0,'розділ 1 '!K46*100/'розділ 1 '!J46,0)</f>
        <v>4.7826086956521738</v>
      </c>
    </row>
    <row r="4" spans="1:4" ht="18" customHeight="1">
      <c r="A4" s="330" t="s">
        <v>1</v>
      </c>
      <c r="B4" s="64" t="s">
        <v>177</v>
      </c>
      <c r="C4" s="10">
        <v>2</v>
      </c>
      <c r="D4" s="111">
        <f ca="1">IF('розділ 1 '!J16&lt;&gt;0,'розділ 1 '!K16*100/'розділ 1 '!J16,0)</f>
        <v>15.873015873015873</v>
      </c>
    </row>
    <row r="5" spans="1:4" ht="18" customHeight="1">
      <c r="A5" s="331"/>
      <c r="B5" s="64" t="s">
        <v>178</v>
      </c>
      <c r="C5" s="10">
        <v>3</v>
      </c>
      <c r="D5" s="111">
        <f ca="1">IF('розділ 1 '!J25&lt;&gt;0,'розділ 1 '!K25*100/'розділ 1 '!J25,0)</f>
        <v>0</v>
      </c>
    </row>
    <row r="6" spans="1:4" ht="18" customHeight="1">
      <c r="A6" s="331"/>
      <c r="B6" s="64" t="s">
        <v>179</v>
      </c>
      <c r="C6" s="10">
        <v>4</v>
      </c>
      <c r="D6" s="111">
        <f ca="1">IF('розділ 1 '!J40&lt;&gt;0,'розділ 1 '!K40*100/'розділ 1 '!J40,0)</f>
        <v>0.76335877862595425</v>
      </c>
    </row>
    <row r="7" spans="1:4" ht="18" customHeight="1">
      <c r="A7" s="331"/>
      <c r="B7" s="67" t="s">
        <v>180</v>
      </c>
      <c r="C7" s="10">
        <v>5</v>
      </c>
      <c r="D7" s="111">
        <f ca="1">IF('розділ 1 '!J45&lt;&gt;0,'розділ 1 '!K45*100/'розділ 1 '!J45,0)</f>
        <v>0</v>
      </c>
    </row>
    <row r="8" spans="1:4" ht="18" customHeight="1">
      <c r="A8" s="230" t="s">
        <v>181</v>
      </c>
      <c r="B8" s="230"/>
      <c r="C8" s="10">
        <v>6</v>
      </c>
      <c r="D8" s="111">
        <f ca="1">IF('розділ 1 '!F46&lt;&gt;0,'розділ 1 '!H46*100/'розділ 1 '!F46,0)</f>
        <v>98.953875416072279</v>
      </c>
    </row>
    <row r="9" spans="1:4" ht="18" customHeight="1">
      <c r="A9" s="230" t="s">
        <v>96</v>
      </c>
      <c r="B9" s="230"/>
      <c r="C9" s="10">
        <v>7</v>
      </c>
      <c r="D9" s="88">
        <f ca="1">IF('розділ 3'!I52&lt;&gt;0,'розділ 1 '!H46/'розділ 3'!I52,0)</f>
        <v>1040.5</v>
      </c>
    </row>
    <row r="10" spans="1:4" ht="25.5" customHeight="1">
      <c r="A10" s="230" t="s">
        <v>106</v>
      </c>
      <c r="B10" s="230"/>
      <c r="C10" s="10">
        <v>8</v>
      </c>
      <c r="D10" s="88">
        <f ca="1">IF('розділ 3'!I52&lt;&gt;0,'розділ 1 '!E46/'розділ 3'!I52,0)</f>
        <v>1155.5</v>
      </c>
    </row>
    <row r="11" spans="1:4" ht="16.5" customHeight="1">
      <c r="A11" s="211" t="s">
        <v>62</v>
      </c>
      <c r="B11" s="213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18</v>
      </c>
    </row>
    <row r="13" spans="1:4" ht="16.5" customHeight="1">
      <c r="A13" s="284" t="s">
        <v>204</v>
      </c>
      <c r="B13" s="286"/>
      <c r="C13" s="10">
        <v>11</v>
      </c>
      <c r="D13" s="94">
        <v>75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72</v>
      </c>
    </row>
    <row r="16" spans="1:4" ht="16.5" customHeight="1">
      <c r="A16" s="272" t="s">
        <v>104</v>
      </c>
      <c r="B16" s="272"/>
      <c r="C16" s="10">
        <v>14</v>
      </c>
      <c r="D16" s="84">
        <v>70</v>
      </c>
    </row>
    <row r="17" spans="1:7" ht="16.5" customHeight="1">
      <c r="A17" s="272" t="s">
        <v>108</v>
      </c>
      <c r="B17" s="272"/>
      <c r="C17" s="10">
        <v>15</v>
      </c>
      <c r="D17" s="84">
        <v>17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5" t="s">
        <v>167</v>
      </c>
      <c r="B20" s="325"/>
      <c r="C20" s="326" t="s">
        <v>212</v>
      </c>
      <c r="D20" s="326"/>
    </row>
    <row r="21" spans="1:7" ht="15.75" customHeight="1">
      <c r="A21" s="59"/>
      <c r="B21" s="79" t="s">
        <v>97</v>
      </c>
      <c r="C21" s="327" t="s">
        <v>98</v>
      </c>
      <c r="D21" s="327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7" ht="15.75" customHeight="1">
      <c r="A24" s="61"/>
      <c r="B24" s="79" t="s">
        <v>97</v>
      </c>
      <c r="C24" s="327" t="s">
        <v>98</v>
      </c>
      <c r="D24" s="327"/>
    </row>
    <row r="25" spans="1:7">
      <c r="A25" s="62" t="s">
        <v>99</v>
      </c>
      <c r="B25" s="82"/>
      <c r="C25" s="329"/>
      <c r="D25" s="329"/>
    </row>
    <row r="26" spans="1:7">
      <c r="A26" s="63" t="s">
        <v>100</v>
      </c>
      <c r="B26" s="82"/>
      <c r="C26" s="301"/>
      <c r="D26" s="301"/>
    </row>
    <row r="27" spans="1:7">
      <c r="A27" s="62" t="s">
        <v>101</v>
      </c>
      <c r="B27" s="83"/>
      <c r="C27" s="301"/>
      <c r="D27" s="301"/>
    </row>
    <row r="28" spans="1:7" ht="15.75" customHeight="1"/>
    <row r="29" spans="1:7" ht="12.75" customHeight="1">
      <c r="C29" s="324" t="s">
        <v>214</v>
      </c>
      <c r="D29" s="324"/>
    </row>
  </sheetData>
  <mergeCells count="22">
    <mergeCell ref="A14:B14"/>
    <mergeCell ref="A11:B11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&amp;R5&amp;C&amp;R5&amp;L9F4D61A3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2020-09-01T06:11:52Z</cp:lastPrinted>
  <dcterms:created xsi:type="dcterms:W3CDTF">2004-04-20T14:33:35Z</dcterms:created>
  <dcterms:modified xsi:type="dcterms:W3CDTF">2021-03-24T09:12:27Z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9F4D61A3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